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/Documents/Wicklewood Parish Council/Insurance/"/>
    </mc:Choice>
  </mc:AlternateContent>
  <xr:revisionPtr revIDLastSave="0" documentId="13_ncr:1_{696F3604-7BF8-CA43-A4C0-51F3C59AEC65}" xr6:coauthVersionLast="47" xr6:coauthVersionMax="47" xr10:uidLastSave="{00000000-0000-0000-0000-000000000000}"/>
  <bookViews>
    <workbookView xWindow="2480" yWindow="500" windowWidth="39500" windowHeight="26800" xr2:uid="{CF6F0E90-A4CF-1847-9B0D-F33244CBE2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K13" i="1"/>
  <c r="M9" i="1"/>
  <c r="K9" i="1"/>
  <c r="E13" i="1"/>
  <c r="C13" i="1"/>
  <c r="F13" i="1"/>
  <c r="C16" i="1" s="1"/>
  <c r="M22" i="1" l="1"/>
  <c r="M24" i="1" s="1"/>
  <c r="M50" i="1" s="1"/>
  <c r="F18" i="1"/>
  <c r="F22" i="1" s="1"/>
  <c r="F27" i="1" s="1"/>
  <c r="F29" i="1" s="1"/>
  <c r="F33" i="1" l="1"/>
  <c r="F35" i="1" s="1"/>
  <c r="F37" i="1" l="1"/>
  <c r="F39" i="1" s="1"/>
  <c r="F41" i="1" s="1"/>
  <c r="F43" i="1" s="1"/>
  <c r="F45" i="1" s="1"/>
  <c r="M48" i="1" s="1"/>
  <c r="M52" i="1" s="1"/>
</calcChain>
</file>

<file path=xl/sharedStrings.xml><?xml version="1.0" encoding="utf-8"?>
<sst xmlns="http://schemas.openxmlformats.org/spreadsheetml/2006/main" count="64" uniqueCount="51">
  <si>
    <t>Location:</t>
  </si>
  <si>
    <t>Proposed construction start date:</t>
  </si>
  <si>
    <t>Construction period:</t>
  </si>
  <si>
    <t>52 weeks</t>
  </si>
  <si>
    <t>Base cost from cost per m2 table</t>
  </si>
  <si>
    <t>Budget calculation</t>
  </si>
  <si>
    <t>Building works cost (at bwv factor of 1.00)</t>
  </si>
  <si>
    <t>Adjustment for building works value</t>
  </si>
  <si>
    <t>Adjustment for tender inflation</t>
  </si>
  <si>
    <t>Current tender price index April 2025</t>
  </si>
  <si>
    <t>Forecasted tender price index April 2026</t>
  </si>
  <si>
    <t>Adjustment (230 - 224) / 224</t>
  </si>
  <si>
    <t>Adjustment for construction inflation</t>
  </si>
  <si>
    <t>Current building cost index April 2026</t>
  </si>
  <si>
    <t>Forecasted building cost index April 2027</t>
  </si>
  <si>
    <t>Adjustment ((254 - 247) / 247) x 50% *</t>
  </si>
  <si>
    <t>Allowance for external works</t>
  </si>
  <si>
    <t>Allowance for risk</t>
  </si>
  <si>
    <t>Indicative total construction works cost</t>
  </si>
  <si>
    <t>Estimate base date: 1 April 2025.</t>
  </si>
  <si>
    <t>Cost excludes land purchase, fees, VAT, fittings and furnishings supplied by the Client.</t>
  </si>
  <si>
    <t>Norfolk</t>
  </si>
  <si>
    <t>m2</t>
  </si>
  <si>
    <t>Recreational entities – General purpose halls:</t>
  </si>
  <si>
    <t>Gross internal floor area:</t>
  </si>
  <si>
    <t>x</t>
  </si>
  <si>
    <t>is</t>
  </si>
  <si>
    <t>Adjustment for location (East of England = 103)</t>
  </si>
  <si>
    <t>say</t>
  </si>
  <si>
    <t>Village Hall Rebuild Cost 2025</t>
  </si>
  <si>
    <t>£/m2</t>
  </si>
  <si>
    <t xml:space="preserve">Factor for </t>
  </si>
  <si>
    <t>https://costmodelling.com/building-costs#:~:text=Typical%20costs%20per%20m&amp;text=The%20median%20cost%20of%20a%20building%20is%3A%20£2%2C430%2Fm&amp;text=The%2075%25%20quartile%20cost%20of,building%20is%3A%20£3%2C010%2Fm&amp;text=The%2090%25%20percentile%20cost%20of,building%20is%3A%20£4%2C100%2Fm&amp;text=The%20highest%20cost%20for%20a%20building%20is%3A%20£8%2C030%2Fm</t>
  </si>
  <si>
    <t>(372 sq m measured externally.  Approx. 350 sq m internal)</t>
  </si>
  <si>
    <t>Village Hall Demolition Cost 2025</t>
  </si>
  <si>
    <t>Site Clearance Non-Complex:</t>
  </si>
  <si>
    <t>Demolition Non-Complex:</t>
  </si>
  <si>
    <t>Removal of redundant services:</t>
  </si>
  <si>
    <t>Site Investigations:</t>
  </si>
  <si>
    <t>Fees:</t>
  </si>
  <si>
    <t>to</t>
  </si>
  <si>
    <t>(372 sq m measured externally)</t>
  </si>
  <si>
    <t>Gross external area:</t>
  </si>
  <si>
    <t>Indicative total demolition works cost</t>
  </si>
  <si>
    <t>Using "Typical Construction Costs of Buildings" from costmodelling.com</t>
  </si>
  <si>
    <t>Link:</t>
  </si>
  <si>
    <t>*</t>
  </si>
  <si>
    <t xml:space="preserve">* Using "The Homes and Communities Agency for England dated 2015" (see table below).  </t>
  </si>
  <si>
    <t>https://assets.publishing.service.gov.uk/media/5a800808ed915d74e33f809b/HCA_Remediation_Cost_Guidance_2015.pdf</t>
  </si>
  <si>
    <t xml:space="preserve">Demolition costs 2015, so use higher cost to take account of inflation </t>
  </si>
  <si>
    <r>
      <t xml:space="preserve">Total Insurance Value </t>
    </r>
    <r>
      <rPr>
        <sz val="12"/>
        <color theme="1"/>
        <rFont val="Arial"/>
        <family val="2"/>
      </rPr>
      <t>(Contents not included)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</si>
</sst>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_);[Red]\(&quot;£&quot;#,##0\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ptos Narrow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3" fontId="1" fillId="0" borderId="0" xfId="0" applyNumberFormat="1" applyFont="1"/>
    <xf numFmtId="6" fontId="1" fillId="0" borderId="0" xfId="0" applyNumberFormat="1" applyFont="1"/>
    <xf numFmtId="1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6" fontId="1" fillId="0" borderId="0" xfId="0" applyNumberFormat="1" applyFont="1" applyAlignment="1">
      <alignment horizontal="right"/>
    </xf>
    <xf numFmtId="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6" fontId="2" fillId="0" borderId="2" xfId="0" applyNumberFormat="1" applyFont="1" applyBorder="1"/>
    <xf numFmtId="0" fontId="1" fillId="0" borderId="1" xfId="0" applyFont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6" fontId="2" fillId="0" borderId="2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6" fontId="1" fillId="0" borderId="0" xfId="0" applyNumberFormat="1" applyFont="1" applyAlignment="1">
      <alignment horizontal="left" indent="1"/>
    </xf>
    <xf numFmtId="6" fontId="2" fillId="0" borderId="0" xfId="0" applyNumberFormat="1" applyFont="1" applyAlignment="1">
      <alignment horizontal="right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0" xfId="0" applyFont="1" applyAlignment="1">
      <alignment vertical="top"/>
    </xf>
    <xf numFmtId="0" fontId="3" fillId="0" borderId="0" xfId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john/Library/Group%20Containers/UBF8T346G9.ms/WebArchiveCopyPasteTempFiles/com.microsoft.Word/cid162723*image007.png@01D811F7.1367705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510074</xdr:colOff>
      <xdr:row>26</xdr:row>
      <xdr:rowOff>95251</xdr:rowOff>
    </xdr:from>
    <xdr:to>
      <xdr:col>12</xdr:col>
      <xdr:colOff>74084</xdr:colOff>
      <xdr:row>44</xdr:row>
      <xdr:rowOff>185484</xdr:rowOff>
    </xdr:to>
    <xdr:pic>
      <xdr:nvPicPr>
        <xdr:cNvPr id="2" name="Picture 1" descr="A picture containing text, screenshot, number, font&#10;&#10;Description automatically generated">
          <a:extLst>
            <a:ext uri="{FF2B5EF4-FFF2-40B4-BE49-F238E27FC236}">
              <a16:creationId xmlns:a16="http://schemas.microsoft.com/office/drawing/2014/main" id="{824486B8-CE3E-B39C-23C1-07B22100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1157" y="5344584"/>
          <a:ext cx="4749844" cy="3709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assets.publishing.service.gov.uk/media/5a800808ed915d74e33f809b/HCA_Remediation_Cost_Guidance_2015.pdf" TargetMode="External"/><Relationship Id="rId1" Type="http://schemas.openxmlformats.org/officeDocument/2006/relationships/hyperlink" Target="https://costmodelling.com/building-c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7FDB-9FE1-C44E-BBBE-5F8484E9A9C3}">
  <dimension ref="B2:N56"/>
  <sheetViews>
    <sheetView tabSelected="1" zoomScale="120" zoomScaleNormal="120" workbookViewId="0">
      <selection activeCell="P3" sqref="P3"/>
    </sheetView>
  </sheetViews>
  <sheetFormatPr baseColWidth="10" defaultRowHeight="16" x14ac:dyDescent="0.2"/>
  <cols>
    <col min="1" max="1" width="4.5" style="1" customWidth="1"/>
    <col min="2" max="2" width="42.83203125" style="1" customWidth="1"/>
    <col min="3" max="3" width="9.6640625" style="5" customWidth="1"/>
    <col min="4" max="4" width="2.1640625" style="5" bestFit="1" customWidth="1"/>
    <col min="5" max="5" width="9.6640625" style="5" customWidth="1"/>
    <col min="6" max="6" width="12.33203125" style="7" customWidth="1"/>
    <col min="7" max="7" width="5.83203125" style="1" customWidth="1"/>
    <col min="8" max="8" width="42.83203125" style="11" customWidth="1"/>
    <col min="9" max="9" width="9.5" style="1" customWidth="1"/>
    <col min="10" max="10" width="4" style="1" bestFit="1" customWidth="1"/>
    <col min="11" max="11" width="9" style="1" customWidth="1"/>
    <col min="12" max="12" width="2.83203125" style="5" bestFit="1" customWidth="1"/>
    <col min="13" max="13" width="11.83203125" style="1" bestFit="1" customWidth="1"/>
    <col min="14" max="14" width="2.6640625" style="1" customWidth="1"/>
    <col min="15" max="15" width="9" style="1" bestFit="1" customWidth="1"/>
    <col min="16" max="16384" width="10.83203125" style="1"/>
  </cols>
  <sheetData>
    <row r="2" spans="2:13" x14ac:dyDescent="0.2">
      <c r="B2" s="8" t="s">
        <v>29</v>
      </c>
      <c r="H2" s="24" t="s">
        <v>34</v>
      </c>
    </row>
    <row r="3" spans="2:13" x14ac:dyDescent="0.2">
      <c r="B3" s="20" t="s">
        <v>33</v>
      </c>
      <c r="H3" s="20" t="s">
        <v>41</v>
      </c>
    </row>
    <row r="5" spans="2:13" x14ac:dyDescent="0.2">
      <c r="B5" s="1" t="s">
        <v>24</v>
      </c>
      <c r="C5" s="5">
        <v>350</v>
      </c>
      <c r="E5" s="11" t="s">
        <v>22</v>
      </c>
      <c r="H5" s="11" t="s">
        <v>42</v>
      </c>
      <c r="I5" s="5">
        <v>372</v>
      </c>
      <c r="J5" s="1" t="s">
        <v>22</v>
      </c>
    </row>
    <row r="6" spans="2:13" x14ac:dyDescent="0.2">
      <c r="B6" s="1" t="s">
        <v>0</v>
      </c>
      <c r="C6" s="5" t="s">
        <v>21</v>
      </c>
      <c r="E6" s="11"/>
    </row>
    <row r="7" spans="2:13" x14ac:dyDescent="0.2">
      <c r="B7" s="1" t="s">
        <v>1</v>
      </c>
      <c r="C7" s="4">
        <v>46113</v>
      </c>
      <c r="D7" s="4"/>
      <c r="E7" s="11"/>
      <c r="H7" s="25" t="s">
        <v>35</v>
      </c>
      <c r="I7" s="9">
        <v>5</v>
      </c>
      <c r="J7" s="5" t="s">
        <v>40</v>
      </c>
      <c r="K7" s="26">
        <v>25</v>
      </c>
      <c r="L7" s="12" t="s">
        <v>46</v>
      </c>
    </row>
    <row r="8" spans="2:13" x14ac:dyDescent="0.2">
      <c r="B8" s="1" t="s">
        <v>2</v>
      </c>
      <c r="C8" s="5" t="s">
        <v>3</v>
      </c>
      <c r="E8" s="11"/>
    </row>
    <row r="9" spans="2:13" x14ac:dyDescent="0.2">
      <c r="B9" s="1" t="s">
        <v>4</v>
      </c>
      <c r="E9" s="11"/>
      <c r="K9" s="3">
        <f>I5*I7</f>
        <v>1860</v>
      </c>
      <c r="L9" s="5" t="s">
        <v>40</v>
      </c>
      <c r="M9" s="3">
        <f>I5*K7</f>
        <v>9300</v>
      </c>
    </row>
    <row r="10" spans="2:13" x14ac:dyDescent="0.2">
      <c r="B10" s="1" t="s">
        <v>23</v>
      </c>
      <c r="C10" s="10">
        <v>2380</v>
      </c>
      <c r="D10" s="10"/>
      <c r="E10" s="11" t="s">
        <v>30</v>
      </c>
    </row>
    <row r="11" spans="2:13" x14ac:dyDescent="0.2">
      <c r="H11" s="25" t="s">
        <v>36</v>
      </c>
      <c r="I11" s="9">
        <v>11</v>
      </c>
      <c r="J11" s="5" t="s">
        <v>40</v>
      </c>
      <c r="K11" s="26">
        <v>58</v>
      </c>
      <c r="L11" s="12" t="s">
        <v>46</v>
      </c>
    </row>
    <row r="12" spans="2:13" x14ac:dyDescent="0.2">
      <c r="B12" s="8" t="s">
        <v>5</v>
      </c>
      <c r="C12" s="12"/>
      <c r="D12" s="12"/>
    </row>
    <row r="13" spans="2:13" x14ac:dyDescent="0.2">
      <c r="B13" s="1" t="s">
        <v>6</v>
      </c>
      <c r="C13" s="5">
        <f>C5</f>
        <v>350</v>
      </c>
      <c r="D13" s="5" t="s">
        <v>25</v>
      </c>
      <c r="E13" s="3">
        <f>C10</f>
        <v>2380</v>
      </c>
      <c r="F13" s="9">
        <f>C5*C10</f>
        <v>833000</v>
      </c>
      <c r="K13" s="3">
        <f>I5*I11</f>
        <v>4092</v>
      </c>
      <c r="L13" s="5" t="s">
        <v>40</v>
      </c>
      <c r="M13" s="3">
        <f>I5*K11</f>
        <v>21576</v>
      </c>
    </row>
    <row r="14" spans="2:13" x14ac:dyDescent="0.2">
      <c r="F14" s="9"/>
    </row>
    <row r="15" spans="2:13" x14ac:dyDescent="0.2">
      <c r="B15" s="1" t="s">
        <v>7</v>
      </c>
      <c r="H15" s="23" t="s">
        <v>37</v>
      </c>
      <c r="I15" s="5" t="s">
        <v>28</v>
      </c>
      <c r="M15" s="9">
        <v>2000</v>
      </c>
    </row>
    <row r="16" spans="2:13" x14ac:dyDescent="0.2">
      <c r="B16" s="7" t="s">
        <v>31</v>
      </c>
      <c r="C16" s="3">
        <f>F13</f>
        <v>833000</v>
      </c>
      <c r="D16" s="10"/>
      <c r="E16" s="5" t="s">
        <v>26</v>
      </c>
      <c r="F16" s="16">
        <v>1.1000000000000001</v>
      </c>
      <c r="I16" s="5"/>
      <c r="J16" s="21"/>
      <c r="M16" s="5"/>
    </row>
    <row r="17" spans="2:13" x14ac:dyDescent="0.2">
      <c r="H17" s="23" t="s">
        <v>38</v>
      </c>
      <c r="I17" s="5" t="s">
        <v>28</v>
      </c>
      <c r="M17" s="9">
        <v>2000</v>
      </c>
    </row>
    <row r="18" spans="2:13" x14ac:dyDescent="0.2">
      <c r="F18" s="9">
        <f>F13*F16</f>
        <v>916300.00000000012</v>
      </c>
      <c r="I18" s="5"/>
      <c r="J18" s="22"/>
      <c r="M18" s="5"/>
    </row>
    <row r="19" spans="2:13" x14ac:dyDescent="0.2">
      <c r="B19" s="2"/>
      <c r="C19" s="6"/>
      <c r="D19" s="6"/>
      <c r="E19" s="6"/>
      <c r="H19" s="23" t="s">
        <v>39</v>
      </c>
      <c r="I19" s="5" t="s">
        <v>28</v>
      </c>
      <c r="M19" s="9">
        <v>5000</v>
      </c>
    </row>
    <row r="20" spans="2:13" x14ac:dyDescent="0.2">
      <c r="B20" s="1" t="s">
        <v>27</v>
      </c>
      <c r="F20" s="16">
        <v>1.03</v>
      </c>
      <c r="J20" s="23"/>
    </row>
    <row r="21" spans="2:13" x14ac:dyDescent="0.2">
      <c r="J21" s="23"/>
    </row>
    <row r="22" spans="2:13" x14ac:dyDescent="0.2">
      <c r="B22" s="2"/>
      <c r="C22" s="6"/>
      <c r="D22" s="6"/>
      <c r="E22" s="6"/>
      <c r="F22" s="9">
        <f>F18*F20</f>
        <v>943789.00000000012</v>
      </c>
      <c r="H22" s="11" t="s">
        <v>49</v>
      </c>
      <c r="M22" s="3">
        <f>SUM(M9:M21)</f>
        <v>39876</v>
      </c>
    </row>
    <row r="23" spans="2:13" x14ac:dyDescent="0.2">
      <c r="C23" s="6"/>
      <c r="D23" s="6"/>
      <c r="E23" s="6"/>
      <c r="F23" s="9"/>
    </row>
    <row r="24" spans="2:13" ht="17" thickBot="1" x14ac:dyDescent="0.25">
      <c r="B24" s="8" t="s">
        <v>8</v>
      </c>
      <c r="H24" s="8" t="s">
        <v>43</v>
      </c>
      <c r="J24" s="21"/>
      <c r="M24" s="19">
        <f>CEILING(M22,10000)</f>
        <v>40000</v>
      </c>
    </row>
    <row r="25" spans="2:13" ht="17" thickTop="1" x14ac:dyDescent="0.2">
      <c r="B25" s="1" t="s">
        <v>9</v>
      </c>
      <c r="E25" s="5">
        <v>224</v>
      </c>
    </row>
    <row r="26" spans="2:13" x14ac:dyDescent="0.2">
      <c r="B26" s="1" t="s">
        <v>10</v>
      </c>
      <c r="E26" s="5">
        <v>230</v>
      </c>
      <c r="H26" s="11" t="s">
        <v>47</v>
      </c>
    </row>
    <row r="27" spans="2:13" x14ac:dyDescent="0.2">
      <c r="B27" s="1" t="s">
        <v>11</v>
      </c>
      <c r="E27" s="13">
        <v>2.6800000000000001E-2</v>
      </c>
      <c r="F27" s="17">
        <f>F22*E27</f>
        <v>25293.545200000004</v>
      </c>
    </row>
    <row r="28" spans="2:13" x14ac:dyDescent="0.2">
      <c r="F28" s="9"/>
    </row>
    <row r="29" spans="2:13" x14ac:dyDescent="0.2">
      <c r="C29" s="6"/>
      <c r="D29" s="6"/>
      <c r="E29" s="6"/>
      <c r="F29" s="9">
        <f>F22+F27</f>
        <v>969082.54520000017</v>
      </c>
    </row>
    <row r="30" spans="2:13" x14ac:dyDescent="0.2">
      <c r="B30" s="8" t="s">
        <v>12</v>
      </c>
    </row>
    <row r="31" spans="2:13" x14ac:dyDescent="0.2">
      <c r="B31" s="1" t="s">
        <v>13</v>
      </c>
      <c r="E31" s="5">
        <v>247</v>
      </c>
    </row>
    <row r="32" spans="2:13" x14ac:dyDescent="0.2">
      <c r="B32" s="1" t="s">
        <v>14</v>
      </c>
      <c r="E32" s="5">
        <v>254</v>
      </c>
    </row>
    <row r="33" spans="2:14" x14ac:dyDescent="0.2">
      <c r="B33" s="1" t="s">
        <v>15</v>
      </c>
      <c r="E33" s="13">
        <v>1.4200000000000001E-2</v>
      </c>
      <c r="F33" s="17">
        <f>F29*E33</f>
        <v>13760.972141840004</v>
      </c>
    </row>
    <row r="34" spans="2:14" x14ac:dyDescent="0.2">
      <c r="E34" s="13"/>
      <c r="F34" s="18"/>
      <c r="H34"/>
    </row>
    <row r="35" spans="2:14" x14ac:dyDescent="0.2">
      <c r="E35" s="13"/>
      <c r="F35" s="9">
        <f>F29+F33</f>
        <v>982843.5173418402</v>
      </c>
    </row>
    <row r="36" spans="2:14" x14ac:dyDescent="0.2">
      <c r="B36" s="2"/>
      <c r="C36" s="6"/>
      <c r="D36" s="6"/>
      <c r="E36" s="6"/>
    </row>
    <row r="37" spans="2:14" x14ac:dyDescent="0.2">
      <c r="B37" s="1" t="s">
        <v>16</v>
      </c>
      <c r="C37" s="7" t="s">
        <v>28</v>
      </c>
      <c r="E37" s="14">
        <v>0.15</v>
      </c>
      <c r="F37" s="17">
        <f>F35*E37</f>
        <v>147426.52760127603</v>
      </c>
    </row>
    <row r="38" spans="2:14" x14ac:dyDescent="0.2">
      <c r="C38" s="7"/>
      <c r="E38" s="14"/>
      <c r="F38" s="9"/>
    </row>
    <row r="39" spans="2:14" x14ac:dyDescent="0.2">
      <c r="C39" s="7"/>
      <c r="E39" s="14"/>
      <c r="F39" s="9">
        <f>F35+F37</f>
        <v>1130270.0449431161</v>
      </c>
    </row>
    <row r="40" spans="2:14" x14ac:dyDescent="0.2">
      <c r="B40" s="2"/>
      <c r="C40" s="18"/>
      <c r="D40" s="6"/>
      <c r="E40" s="6"/>
    </row>
    <row r="41" spans="2:14" x14ac:dyDescent="0.2">
      <c r="B41" s="1" t="s">
        <v>17</v>
      </c>
      <c r="C41" s="7" t="s">
        <v>28</v>
      </c>
      <c r="E41" s="14">
        <v>0.12</v>
      </c>
      <c r="F41" s="17">
        <f>F39*E41</f>
        <v>135632.40539317392</v>
      </c>
    </row>
    <row r="42" spans="2:14" x14ac:dyDescent="0.2">
      <c r="C42" s="7"/>
      <c r="E42" s="14"/>
      <c r="F42" s="9"/>
    </row>
    <row r="43" spans="2:14" x14ac:dyDescent="0.2">
      <c r="C43" s="7"/>
      <c r="E43" s="14"/>
      <c r="F43" s="9">
        <f>F39+F41</f>
        <v>1265902.4503362901</v>
      </c>
    </row>
    <row r="44" spans="2:14" x14ac:dyDescent="0.2">
      <c r="B44" s="2"/>
      <c r="C44" s="18"/>
      <c r="D44" s="6"/>
      <c r="E44" s="6"/>
    </row>
    <row r="45" spans="2:14" ht="17" thickBot="1" x14ac:dyDescent="0.25">
      <c r="B45" s="8" t="s">
        <v>18</v>
      </c>
      <c r="C45" s="7" t="s">
        <v>28</v>
      </c>
      <c r="F45" s="19">
        <f>CEILING(F43,10000)</f>
        <v>1270000</v>
      </c>
    </row>
    <row r="46" spans="2:14" ht="18" thickTop="1" thickBot="1" x14ac:dyDescent="0.25">
      <c r="B46" s="8"/>
      <c r="C46" s="7"/>
      <c r="F46" s="27"/>
    </row>
    <row r="47" spans="2:14" x14ac:dyDescent="0.2">
      <c r="G47" s="28"/>
      <c r="H47" s="29"/>
      <c r="I47" s="30"/>
      <c r="J47" s="30"/>
      <c r="K47" s="30"/>
      <c r="L47" s="31"/>
      <c r="M47" s="30"/>
      <c r="N47" s="32"/>
    </row>
    <row r="48" spans="2:14" x14ac:dyDescent="0.2">
      <c r="B48" s="1" t="s">
        <v>19</v>
      </c>
      <c r="G48" s="33"/>
      <c r="H48" s="8" t="s">
        <v>18</v>
      </c>
      <c r="I48" s="7"/>
      <c r="J48" s="5"/>
      <c r="K48" s="5"/>
      <c r="M48" s="27">
        <f>F45</f>
        <v>1270000</v>
      </c>
      <c r="N48" s="34"/>
    </row>
    <row r="49" spans="2:14" x14ac:dyDescent="0.2">
      <c r="B49" s="1" t="s">
        <v>20</v>
      </c>
      <c r="G49" s="33"/>
      <c r="N49" s="34"/>
    </row>
    <row r="50" spans="2:14" x14ac:dyDescent="0.2">
      <c r="G50" s="33"/>
      <c r="H50" s="8" t="s">
        <v>43</v>
      </c>
      <c r="M50" s="27">
        <f>M24</f>
        <v>40000</v>
      </c>
      <c r="N50" s="34"/>
    </row>
    <row r="51" spans="2:14" x14ac:dyDescent="0.2">
      <c r="B51" s="1" t="s">
        <v>44</v>
      </c>
      <c r="G51" s="33"/>
      <c r="N51" s="34"/>
    </row>
    <row r="52" spans="2:14" ht="17" thickBot="1" x14ac:dyDescent="0.25">
      <c r="G52" s="33"/>
      <c r="H52" s="24" t="s">
        <v>50</v>
      </c>
      <c r="M52" s="15">
        <f>SUM(M48:M51)</f>
        <v>1310000</v>
      </c>
      <c r="N52" s="34"/>
    </row>
    <row r="53" spans="2:14" ht="18" thickTop="1" thickBot="1" x14ac:dyDescent="0.25">
      <c r="G53" s="35"/>
      <c r="H53" s="36"/>
      <c r="I53" s="37"/>
      <c r="J53" s="37"/>
      <c r="K53" s="37"/>
      <c r="L53" s="38"/>
      <c r="M53" s="37"/>
      <c r="N53" s="39"/>
    </row>
    <row r="55" spans="2:14" x14ac:dyDescent="0.2">
      <c r="B55" s="1" t="s">
        <v>45</v>
      </c>
      <c r="H55" s="1" t="s">
        <v>45</v>
      </c>
    </row>
    <row r="56" spans="2:14" s="40" customFormat="1" ht="101" customHeight="1" x14ac:dyDescent="0.2">
      <c r="B56" s="41" t="s">
        <v>32</v>
      </c>
      <c r="C56" s="41"/>
      <c r="D56" s="41"/>
      <c r="E56" s="41"/>
      <c r="F56" s="41"/>
      <c r="H56" s="41" t="s">
        <v>48</v>
      </c>
      <c r="I56" s="41"/>
      <c r="J56" s="41"/>
      <c r="K56" s="41"/>
      <c r="L56" s="41"/>
      <c r="M56" s="41"/>
    </row>
  </sheetData>
  <mergeCells count="2">
    <mergeCell ref="B56:F56"/>
    <mergeCell ref="H56:M56"/>
  </mergeCells>
  <hyperlinks>
    <hyperlink ref="B56" r:id="rId1" location=":~:text=Typical%20costs%20per%20m&amp;text=The%20median%20cost%20of%20a%20building%20is%3A%20£2%2C430%2Fm&amp;text=The%2075%25%20quartile%20cost%20of,building%20is%3A%20£3%2C010%2Fm&amp;text=The%2090%25%20percentile%20cost%20of,building%20is%3A%20£4%2C100%2Fm&amp;text=The%20highest%20cost%20for%20a%20building%20is%3A%20£8%2C030%2Fm" display="https://costmodelling.com/building-costs#:~:text=Typical%20costs%20per%20m&amp;text=The%20median%20cost%20of%20a%20building%20is%3A%20£2%2C430%2Fm&amp;text=The%2075%25%20quartile%20cost%20of,building%20is%3A%20£3%2C010%2Fm&amp;text=The%2090%25%20percentile%20cost%20of,building%20is%3A%20£4%2C100%2Fm&amp;text=The%20highest%20cost%20for%20a%20building%20is%3A%20£8%2C030%2Fm" xr:uid="{DD6E37F5-AB26-5140-9CF9-FB432D663582}"/>
    <hyperlink ref="H56" r:id="rId2" xr:uid="{ECD88370-FE99-1741-AE05-0E9E37FA2E16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Seville</dc:creator>
  <cp:lastModifiedBy>John Seville</cp:lastModifiedBy>
  <dcterms:created xsi:type="dcterms:W3CDTF">2025-05-06T10:57:19Z</dcterms:created>
  <dcterms:modified xsi:type="dcterms:W3CDTF">2025-05-06T14:59:03Z</dcterms:modified>
</cp:coreProperties>
</file>